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'Arkusz1'!$A$1:$U$64</definedName>
  </definedNames>
  <calcPr fullCalcOnLoad="1"/>
</workbook>
</file>

<file path=xl/sharedStrings.xml><?xml version="1.0" encoding="utf-8"?>
<sst xmlns="http://schemas.openxmlformats.org/spreadsheetml/2006/main" count="93" uniqueCount="79">
  <si>
    <t>Cel i zadania rzeczowe</t>
  </si>
  <si>
    <t>Dział</t>
  </si>
  <si>
    <t>DPS Pigża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</si>
  <si>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</si>
  <si>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</si>
  <si>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</si>
  <si>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</si>
  <si>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</si>
  <si>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</si>
  <si>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</si>
  <si>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</si>
  <si>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>Starostwo P.</t>
  </si>
  <si>
    <t xml:space="preserve">w tysiącach złotych </t>
  </si>
  <si>
    <t>z tego :</t>
  </si>
  <si>
    <t xml:space="preserve">2. Droga Ostaszewo - Kowróz </t>
  </si>
  <si>
    <t>DPS- wszystkie</t>
  </si>
  <si>
    <t>2002-2006</t>
  </si>
  <si>
    <t>DPS Wielka Nieszawka</t>
  </si>
  <si>
    <t>DPS Dobrzejewice</t>
  </si>
  <si>
    <t xml:space="preserve">  1. Droga Łubianka Kończewice</t>
  </si>
  <si>
    <t>Ochrona środowiska</t>
  </si>
  <si>
    <t>i następne</t>
  </si>
  <si>
    <t xml:space="preserve">Instalacja systemu alarmowego p.poż  przyzywowego </t>
  </si>
  <si>
    <t>Zakup samochodu DPS Wielka Nieszawka</t>
  </si>
  <si>
    <t>do 2006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</si>
  <si>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</si>
  <si>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</si>
  <si>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</si>
  <si>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</si>
  <si>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</si>
  <si>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</si>
  <si>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>Budowa łącznika w Z.Sz.Ś w Chełmży</t>
  </si>
  <si>
    <t>2004-2006</t>
  </si>
  <si>
    <t>2000-2004</t>
  </si>
  <si>
    <t>do 2006r</t>
  </si>
  <si>
    <t xml:space="preserve">z lat </t>
  </si>
  <si>
    <t>pop.</t>
  </si>
  <si>
    <t>z lat</t>
  </si>
  <si>
    <t>i dalej</t>
  </si>
  <si>
    <t>Środki specjalne, f.celowe</t>
  </si>
  <si>
    <t>DPS Nieszawka</t>
  </si>
  <si>
    <t>2005-</t>
  </si>
  <si>
    <t xml:space="preserve">3. Droga Turzno -  Rogówko -  Lubicz  Dolny </t>
  </si>
  <si>
    <t>2000-2006</t>
  </si>
  <si>
    <t>2000- 2006</t>
  </si>
  <si>
    <t xml:space="preserve">Budnek  w Chełmży -ul.Szewska,Hallera </t>
  </si>
  <si>
    <t>2002-2004</t>
  </si>
  <si>
    <t xml:space="preserve">Zespół  Szkół R.C.K.U  w  Gronowie </t>
  </si>
  <si>
    <t>Budynki  PZD</t>
  </si>
  <si>
    <t xml:space="preserve">DPS  Browina </t>
  </si>
  <si>
    <t>Prace termomodernizac. - wymiana elewacji ,</t>
  </si>
  <si>
    <t>Prace termomodernizac. - wymiana elewacji , kotłownie,</t>
  </si>
  <si>
    <t xml:space="preserve">Prace termomodernizac. - wymiana elewacji , </t>
  </si>
  <si>
    <t xml:space="preserve">Montaż wind </t>
  </si>
  <si>
    <t xml:space="preserve">Wym. poszycia dachowego </t>
  </si>
  <si>
    <t>2003r-2004 r</t>
  </si>
  <si>
    <t xml:space="preserve">Adaptacja  budynku  na zapleczu Starostwa Powiatowego </t>
  </si>
  <si>
    <t xml:space="preserve">Adaptacja budynku  przy ul.  Dekerta  w  Toruniu </t>
  </si>
  <si>
    <t xml:space="preserve">Program  naprawczy </t>
  </si>
  <si>
    <t xml:space="preserve">Zakup  samochodu  z  instalają  gazową </t>
  </si>
  <si>
    <t>S.P</t>
  </si>
  <si>
    <t xml:space="preserve">Zakup  budynku  -  ul.  Dekerta  w  Toruniu </t>
  </si>
  <si>
    <t xml:space="preserve">Modernizacja  hydroforni </t>
  </si>
  <si>
    <t>S.P.</t>
  </si>
  <si>
    <t xml:space="preserve">Zakup  samochodu- DPS Browina </t>
  </si>
  <si>
    <t>Zakup  samochodu- DPS Dobrzejewice</t>
  </si>
  <si>
    <t>Zakup  samochodu- DPS Pigża</t>
  </si>
  <si>
    <t xml:space="preserve"> PROGRAM INWESTYCYJNY NA LATA  2004-2006</t>
  </si>
  <si>
    <t xml:space="preserve">z funduszy  celowych  i  struktualnych 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</si>
  <si>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</si>
  <si>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</si>
  <si>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</si>
  <si>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</si>
  <si>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</si>
  <si>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</si>
  <si>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2004*</t>
  </si>
  <si>
    <t xml:space="preserve">* -  pozostałe  środki  zabezpiecza  PFRON </t>
  </si>
  <si>
    <t>Załącznik nr 16 do Uchwały nr  XI/72/04 Rady  Powiatu Toruńskiego</t>
  </si>
  <si>
    <t xml:space="preserve">z dnia  11.02.2004 r w  sprawie   Budżetu Powiatu Toruńskiego na rok 2004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</si>
</sst>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5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5" fontId="3" fillId="0" borderId="0" xfId="0" applyNumberFormat="1" applyFont="1" applyAlignment="1">
      <alignment shrinkToFit="1"/>
    </xf>
    <xf numFmtId="165" fontId="2" fillId="0" borderId="0" xfId="0" applyNumberFormat="1" applyFont="1" applyAlignment="1">
      <alignment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6" xfId="0" applyNumberFormat="1" applyFont="1" applyBorder="1" applyAlignment="1">
      <alignment/>
    </xf>
    <xf numFmtId="164" fontId="3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shrinkToFit="1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2" fontId="6" fillId="0" borderId="8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shrinkToFit="1"/>
    </xf>
    <xf numFmtId="1" fontId="3" fillId="0" borderId="13" xfId="0" applyNumberFormat="1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164" fontId="3" fillId="0" borderId="18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8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1" fontId="6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wrapText="1"/>
    </xf>
    <xf numFmtId="164" fontId="6" fillId="2" borderId="0" xfId="0" applyNumberFormat="1" applyFont="1" applyFill="1" applyBorder="1" applyAlignment="1">
      <alignment shrinkToFit="1"/>
    </xf>
    <xf numFmtId="2" fontId="6" fillId="2" borderId="0" xfId="0" applyNumberFormat="1" applyFont="1" applyFill="1" applyAlignment="1">
      <alignment/>
    </xf>
    <xf numFmtId="164" fontId="3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wrapText="1"/>
    </xf>
    <xf numFmtId="2" fontId="6" fillId="2" borderId="8" xfId="0" applyNumberFormat="1" applyFont="1" applyFill="1" applyBorder="1" applyAlignment="1">
      <alignment/>
    </xf>
    <xf numFmtId="1" fontId="3" fillId="2" borderId="17" xfId="0" applyNumberFormat="1" applyFont="1" applyFill="1" applyBorder="1" applyAlignment="1">
      <alignment horizontal="center" shrinkToFit="1"/>
    </xf>
    <xf numFmtId="1" fontId="3" fillId="2" borderId="13" xfId="0" applyNumberFormat="1" applyFont="1" applyFill="1" applyBorder="1" applyAlignment="1">
      <alignment horizontal="center" shrinkToFit="1"/>
    </xf>
    <xf numFmtId="1" fontId="3" fillId="2" borderId="11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6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 applyAlignment="1">
      <alignment shrinkToFit="1"/>
    </xf>
    <xf numFmtId="164" fontId="3" fillId="2" borderId="12" xfId="0" applyNumberFormat="1" applyFont="1" applyFill="1" applyBorder="1" applyAlignment="1">
      <alignment shrinkToFit="1"/>
    </xf>
    <xf numFmtId="164" fontId="6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65" fontId="2" fillId="2" borderId="12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2">
      <selection activeCell="T12" sqref="T12:T64"/>
    </sheetView>
  </sheetViews>
  <sheetFormatPr defaultColWidth="9.00390625" defaultRowHeight="12.75"/>
  <cols>
    <col min="1" max="1" width="1.875" style="11" customWidth="1"/>
    <col min="2" max="2" width="15.00390625" style="19" customWidth="1"/>
    <col min="3" max="3" width="8.75390625" style="5" customWidth="1"/>
    <col min="4" max="4" width="3.875" style="7" customWidth="1"/>
    <col min="5" max="5" width="5.125" style="21" customWidth="1"/>
    <col min="6" max="6" width="6.625" style="5" customWidth="1"/>
    <col min="7" max="7" width="5.75390625" style="2" customWidth="1"/>
    <col min="8" max="8" width="5.375" style="2" customWidth="1"/>
    <col min="9" max="9" width="4.00390625" style="2" customWidth="1"/>
    <col min="10" max="10" width="5.625" style="2" customWidth="1"/>
    <col min="11" max="11" width="3.375" style="2" customWidth="1"/>
    <col min="12" max="12" width="4.375" style="2" customWidth="1"/>
    <col min="13" max="13" width="5.375" style="2" customWidth="1"/>
    <col min="14" max="14" width="3.875" style="106" customWidth="1"/>
    <col min="15" max="15" width="7.00390625" style="5" customWidth="1"/>
    <col min="16" max="16" width="9.125" style="5" bestFit="1" customWidth="1"/>
    <col min="17" max="17" width="7.25390625" style="5" customWidth="1"/>
    <col min="18" max="18" width="5.375" style="7" customWidth="1"/>
    <col min="19" max="19" width="8.00390625" style="80" bestFit="1" customWidth="1"/>
    <col min="20" max="20" width="6.375" style="5" customWidth="1"/>
    <col min="21" max="21" width="4.375" style="30" customWidth="1"/>
    <col min="22" max="16384" width="9.125" style="12" customWidth="1"/>
  </cols>
  <sheetData>
    <row r="1" spans="1:21" ht="15">
      <c r="A1" s="63"/>
      <c r="B1" s="92"/>
      <c r="C1" s="64"/>
      <c r="D1" s="65"/>
      <c r="E1" s="81"/>
      <c r="F1" s="64"/>
      <c r="G1" s="66"/>
      <c r="H1" s="66"/>
      <c r="I1" s="66"/>
      <c r="J1" s="66"/>
      <c r="K1" s="66"/>
      <c r="L1" s="66"/>
      <c r="M1" s="66"/>
      <c r="N1" s="98"/>
      <c r="O1" s="64"/>
      <c r="P1" s="64"/>
      <c r="Q1" s="64"/>
      <c r="R1" s="65"/>
      <c r="S1" s="78"/>
      <c r="T1" s="64"/>
      <c r="U1" s="67"/>
    </row>
    <row r="2" spans="1:21" ht="15">
      <c r="A2" s="63"/>
      <c r="B2" s="92"/>
      <c r="C2" s="64"/>
      <c r="D2" s="65"/>
      <c r="E2" s="81"/>
      <c r="F2" s="64"/>
      <c r="G2" s="66"/>
      <c r="H2" s="66"/>
      <c r="I2" s="66"/>
      <c r="J2" s="66"/>
      <c r="K2" s="66"/>
      <c r="L2" s="66"/>
      <c r="M2" s="66"/>
      <c r="N2" s="98"/>
      <c r="O2" s="64"/>
      <c r="P2" s="64"/>
      <c r="Q2" s="64"/>
      <c r="R2" s="65"/>
      <c r="S2" s="78"/>
      <c r="T2" s="64"/>
      <c r="U2" s="67"/>
    </row>
    <row r="3" spans="1:21" ht="15">
      <c r="A3" s="63"/>
      <c r="B3" s="92"/>
      <c r="C3" s="64"/>
      <c r="D3" s="65"/>
      <c r="E3" s="87" t="s">
        <v>77</v>
      </c>
      <c r="F3" s="64"/>
      <c r="G3" s="66"/>
      <c r="H3" s="66"/>
      <c r="I3" s="66"/>
      <c r="J3" s="66"/>
      <c r="K3" s="66"/>
      <c r="L3" s="66"/>
      <c r="M3" s="66"/>
      <c r="N3" s="98"/>
      <c r="O3" s="64"/>
      <c r="P3" s="64"/>
      <c r="Q3" s="64"/>
      <c r="R3" s="65"/>
      <c r="S3" s="78"/>
      <c r="T3" s="64"/>
      <c r="U3" s="67"/>
    </row>
    <row r="4" spans="1:21" ht="15">
      <c r="A4" s="63"/>
      <c r="B4" s="92"/>
      <c r="C4" s="64"/>
      <c r="D4" s="65"/>
      <c r="E4" s="87" t="s">
        <v>78</v>
      </c>
      <c r="F4" s="64"/>
      <c r="G4" s="66"/>
      <c r="H4" s="66"/>
      <c r="I4" s="66"/>
      <c r="J4" s="66"/>
      <c r="K4" s="66"/>
      <c r="L4" s="66"/>
      <c r="M4" s="66"/>
      <c r="N4" s="98"/>
      <c r="O4" s="64"/>
      <c r="P4" s="64"/>
      <c r="Q4" s="64"/>
      <c r="R4" s="65"/>
      <c r="S4" s="78"/>
      <c r="T4" s="64"/>
      <c r="U4" s="67"/>
    </row>
    <row r="5" spans="1:21" ht="15">
      <c r="A5" s="63"/>
      <c r="B5" s="92"/>
      <c r="C5" s="64"/>
      <c r="D5" s="65"/>
      <c r="E5" s="81"/>
      <c r="F5" s="64"/>
      <c r="G5" s="66"/>
      <c r="H5" s="66"/>
      <c r="I5" s="66"/>
      <c r="J5" s="66"/>
      <c r="K5" s="66"/>
      <c r="L5" s="66"/>
      <c r="M5" s="66"/>
      <c r="N5" s="98"/>
      <c r="O5" s="64"/>
      <c r="P5" s="64"/>
      <c r="Q5" s="64"/>
      <c r="R5" s="65"/>
      <c r="S5" s="78"/>
      <c r="T5" s="64"/>
      <c r="U5" s="67"/>
    </row>
    <row r="6" spans="1:21" ht="15.75">
      <c r="A6" s="63"/>
      <c r="B6" s="92"/>
      <c r="C6" s="68" t="s">
        <v>67</v>
      </c>
      <c r="D6" s="65"/>
      <c r="E6" s="81"/>
      <c r="F6" s="64"/>
      <c r="G6" s="66"/>
      <c r="H6" s="66"/>
      <c r="I6" s="66"/>
      <c r="J6" s="66"/>
      <c r="K6" s="66"/>
      <c r="L6" s="66"/>
      <c r="M6" s="66"/>
      <c r="N6" s="98"/>
      <c r="O6" s="64"/>
      <c r="P6" s="64"/>
      <c r="Q6" s="64"/>
      <c r="R6" s="65"/>
      <c r="S6" s="78"/>
      <c r="T6" s="64"/>
      <c r="U6" s="67"/>
    </row>
    <row r="7" spans="1:21" ht="15">
      <c r="A7" s="63"/>
      <c r="B7" s="92"/>
      <c r="C7" s="64" t="s">
        <v>12</v>
      </c>
      <c r="D7" s="65"/>
      <c r="E7" s="81"/>
      <c r="F7" s="64"/>
      <c r="G7" s="66"/>
      <c r="H7" s="66"/>
      <c r="I7" s="66"/>
      <c r="J7" s="66"/>
      <c r="K7" s="66"/>
      <c r="L7" s="66"/>
      <c r="M7" s="66"/>
      <c r="N7" s="98"/>
      <c r="O7" s="64"/>
      <c r="P7" s="64"/>
      <c r="Q7" s="64"/>
      <c r="R7" s="65"/>
      <c r="S7" s="78"/>
      <c r="T7" s="64"/>
      <c r="U7" s="67"/>
    </row>
    <row r="8" spans="1:21" ht="15">
      <c r="A8" s="73"/>
      <c r="B8" s="93"/>
      <c r="C8" s="74"/>
      <c r="D8" s="75"/>
      <c r="E8" s="82"/>
      <c r="F8" s="74"/>
      <c r="G8" s="76"/>
      <c r="H8" s="76"/>
      <c r="I8" s="76"/>
      <c r="J8" s="76"/>
      <c r="K8" s="76"/>
      <c r="L8" s="76"/>
      <c r="M8" s="76"/>
      <c r="N8" s="99"/>
      <c r="O8" s="74"/>
      <c r="P8" s="74"/>
      <c r="Q8" s="74"/>
      <c r="R8" s="75"/>
      <c r="S8" s="79"/>
      <c r="T8" s="74"/>
      <c r="U8" s="77"/>
    </row>
    <row r="9" spans="1:21" s="13" customFormat="1" ht="33.75" customHeight="1">
      <c r="A9" s="4"/>
      <c r="B9" s="69" t="s">
        <v>0</v>
      </c>
      <c r="C9" s="69" t="s">
        <v>28</v>
      </c>
      <c r="D9" s="8" t="s">
        <v>1</v>
      </c>
      <c r="E9" s="70" t="s">
        <v>29</v>
      </c>
      <c r="F9" s="71" t="s">
        <v>30</v>
      </c>
      <c r="G9" s="72" t="s">
        <v>8</v>
      </c>
      <c r="H9" s="72"/>
      <c r="I9" s="72"/>
      <c r="J9" s="61"/>
      <c r="K9" s="72" t="s">
        <v>8</v>
      </c>
      <c r="L9" s="72"/>
      <c r="M9" s="72"/>
      <c r="N9" s="100"/>
      <c r="O9" s="155" t="s">
        <v>71</v>
      </c>
      <c r="P9" s="156"/>
      <c r="Q9" s="156"/>
      <c r="R9" s="157"/>
      <c r="S9" s="164" t="s">
        <v>39</v>
      </c>
      <c r="T9" s="164" t="s">
        <v>39</v>
      </c>
      <c r="U9" s="149" t="s">
        <v>39</v>
      </c>
    </row>
    <row r="10" spans="1:21" s="13" customFormat="1" ht="32.25" customHeight="1">
      <c r="A10" s="18"/>
      <c r="B10" s="135" t="s">
        <v>27</v>
      </c>
      <c r="C10" s="135"/>
      <c r="D10" s="135"/>
      <c r="E10" s="135"/>
      <c r="F10" s="136"/>
      <c r="G10" s="143" t="s">
        <v>70</v>
      </c>
      <c r="H10" s="144"/>
      <c r="I10" s="144"/>
      <c r="J10" s="145"/>
      <c r="K10" s="152" t="s">
        <v>68</v>
      </c>
      <c r="L10" s="153"/>
      <c r="M10" s="153"/>
      <c r="N10" s="154"/>
      <c r="O10" s="158"/>
      <c r="P10" s="159"/>
      <c r="Q10" s="159"/>
      <c r="R10" s="160"/>
      <c r="S10" s="165"/>
      <c r="T10" s="165"/>
      <c r="U10" s="150"/>
    </row>
    <row r="11" spans="1:21" s="13" customFormat="1" ht="15">
      <c r="A11" s="18"/>
      <c r="B11" s="137"/>
      <c r="C11" s="137"/>
      <c r="D11" s="137"/>
      <c r="E11" s="137"/>
      <c r="F11" s="138"/>
      <c r="G11" s="146" t="s">
        <v>69</v>
      </c>
      <c r="H11" s="147"/>
      <c r="I11" s="147"/>
      <c r="J11" s="148"/>
      <c r="K11" s="91"/>
      <c r="L11" s="72"/>
      <c r="M11" s="72"/>
      <c r="N11" s="100"/>
      <c r="O11" s="161"/>
      <c r="P11" s="162"/>
      <c r="Q11" s="162"/>
      <c r="R11" s="163"/>
      <c r="S11" s="166"/>
      <c r="T11" s="166"/>
      <c r="U11" s="151"/>
    </row>
    <row r="12" spans="1:21" s="26" customFormat="1" ht="15">
      <c r="A12" s="25"/>
      <c r="B12" s="137"/>
      <c r="C12" s="137"/>
      <c r="D12" s="137"/>
      <c r="E12" s="137"/>
      <c r="F12" s="138"/>
      <c r="G12" s="41" t="s">
        <v>35</v>
      </c>
      <c r="H12" s="16">
        <v>2004</v>
      </c>
      <c r="I12" s="59">
        <v>2005</v>
      </c>
      <c r="J12" s="46">
        <v>2006</v>
      </c>
      <c r="K12" s="16" t="s">
        <v>35</v>
      </c>
      <c r="L12" s="59">
        <v>2004</v>
      </c>
      <c r="M12" s="59">
        <v>2005</v>
      </c>
      <c r="N12" s="50">
        <v>2006</v>
      </c>
      <c r="O12" s="89" t="s">
        <v>37</v>
      </c>
      <c r="P12" s="167">
        <v>2004</v>
      </c>
      <c r="Q12" s="17">
        <v>2005</v>
      </c>
      <c r="R12" s="33">
        <v>2006</v>
      </c>
      <c r="S12" s="141" t="s">
        <v>72</v>
      </c>
      <c r="T12" s="178">
        <v>2004</v>
      </c>
      <c r="U12" s="90" t="s">
        <v>41</v>
      </c>
    </row>
    <row r="13" spans="1:21" s="29" customFormat="1" ht="15">
      <c r="A13" s="27"/>
      <c r="B13" s="139"/>
      <c r="C13" s="139"/>
      <c r="D13" s="139"/>
      <c r="E13" s="139"/>
      <c r="F13" s="140"/>
      <c r="G13" s="128" t="s">
        <v>73</v>
      </c>
      <c r="H13" s="28"/>
      <c r="I13" s="28"/>
      <c r="J13" s="47" t="s">
        <v>21</v>
      </c>
      <c r="K13" s="28" t="s">
        <v>36</v>
      </c>
      <c r="L13" s="28"/>
      <c r="M13" s="28"/>
      <c r="N13" s="47"/>
      <c r="O13" s="8" t="s">
        <v>73</v>
      </c>
      <c r="P13" s="168"/>
      <c r="Q13" s="8"/>
      <c r="R13" s="34"/>
      <c r="S13" s="142"/>
      <c r="T13" s="179"/>
      <c r="U13" s="34" t="s">
        <v>38</v>
      </c>
    </row>
    <row r="14" spans="1:21" s="7" customFormat="1" ht="11.25">
      <c r="A14" s="32"/>
      <c r="B14" s="84"/>
      <c r="C14" s="32">
        <v>1</v>
      </c>
      <c r="D14" s="32">
        <v>2</v>
      </c>
      <c r="E14" s="84">
        <v>3</v>
      </c>
      <c r="F14" s="32">
        <v>4</v>
      </c>
      <c r="G14" s="42">
        <v>5</v>
      </c>
      <c r="H14" s="32">
        <v>6</v>
      </c>
      <c r="I14" s="32">
        <v>7</v>
      </c>
      <c r="J14" s="35">
        <v>8</v>
      </c>
      <c r="K14" s="32">
        <v>9</v>
      </c>
      <c r="L14" s="32">
        <v>10</v>
      </c>
      <c r="M14" s="32">
        <v>11</v>
      </c>
      <c r="N14" s="101">
        <v>12</v>
      </c>
      <c r="O14" s="32">
        <v>13</v>
      </c>
      <c r="P14" s="169">
        <v>14</v>
      </c>
      <c r="Q14" s="32">
        <v>15</v>
      </c>
      <c r="R14" s="35">
        <v>16</v>
      </c>
      <c r="S14" s="119">
        <v>17</v>
      </c>
      <c r="T14" s="180">
        <v>18</v>
      </c>
      <c r="U14" s="35">
        <v>19</v>
      </c>
    </row>
    <row r="15" spans="7:21" ht="15">
      <c r="G15" s="40"/>
      <c r="J15" s="45"/>
      <c r="N15" s="50"/>
      <c r="P15" s="170"/>
      <c r="R15" s="36"/>
      <c r="S15" s="120"/>
      <c r="T15" s="181"/>
      <c r="U15" s="56"/>
    </row>
    <row r="16" spans="1:21" s="15" customFormat="1" ht="15.75">
      <c r="A16" s="14" t="s">
        <v>20</v>
      </c>
      <c r="B16" s="24"/>
      <c r="C16" s="6"/>
      <c r="D16" s="9"/>
      <c r="E16" s="85"/>
      <c r="F16" s="37">
        <f aca="true" t="shared" si="0" ref="F16:U16">SUM(F17:F22)</f>
        <v>2910.3999999999996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37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102">
        <f t="shared" si="0"/>
        <v>0</v>
      </c>
      <c r="O16" s="6">
        <f t="shared" si="0"/>
        <v>0</v>
      </c>
      <c r="P16" s="171">
        <f t="shared" si="0"/>
        <v>0</v>
      </c>
      <c r="Q16" s="6">
        <f t="shared" si="0"/>
        <v>0</v>
      </c>
      <c r="R16" s="37">
        <f t="shared" si="0"/>
        <v>0</v>
      </c>
      <c r="S16" s="121">
        <f t="shared" si="0"/>
        <v>1595.3999999999999</v>
      </c>
      <c r="T16" s="182">
        <f t="shared" si="0"/>
        <v>1315</v>
      </c>
      <c r="U16" s="121">
        <f t="shared" si="0"/>
        <v>0</v>
      </c>
    </row>
    <row r="17" spans="1:21" s="23" customFormat="1" ht="15">
      <c r="A17" s="20"/>
      <c r="B17" s="19"/>
      <c r="C17" s="19"/>
      <c r="D17" s="21"/>
      <c r="E17" s="21"/>
      <c r="F17" s="19"/>
      <c r="G17" s="43"/>
      <c r="H17" s="22"/>
      <c r="I17" s="22"/>
      <c r="J17" s="48"/>
      <c r="K17" s="22"/>
      <c r="L17" s="22"/>
      <c r="M17" s="22"/>
      <c r="N17" s="50"/>
      <c r="O17" s="24"/>
      <c r="P17" s="172"/>
      <c r="Q17" s="24"/>
      <c r="R17" s="38"/>
      <c r="S17" s="122"/>
      <c r="T17" s="183"/>
      <c r="U17" s="57"/>
    </row>
    <row r="18" spans="3:21" ht="15">
      <c r="C18" s="19"/>
      <c r="D18" s="21"/>
      <c r="F18" s="19"/>
      <c r="G18" s="40"/>
      <c r="J18" s="45"/>
      <c r="N18" s="50"/>
      <c r="O18" s="6"/>
      <c r="P18" s="171"/>
      <c r="Q18" s="6"/>
      <c r="R18" s="33"/>
      <c r="S18" s="120"/>
      <c r="T18" s="184"/>
      <c r="U18" s="56"/>
    </row>
    <row r="19" spans="2:21" ht="45">
      <c r="B19" s="19" t="s">
        <v>50</v>
      </c>
      <c r="C19" s="19" t="s">
        <v>45</v>
      </c>
      <c r="D19" s="21"/>
      <c r="E19" s="21" t="s">
        <v>46</v>
      </c>
      <c r="F19" s="19">
        <f>O19+P19+Q19+R19+T19+U19+S19</f>
        <v>824</v>
      </c>
      <c r="G19" s="40">
        <v>0</v>
      </c>
      <c r="H19" s="2">
        <v>0</v>
      </c>
      <c r="I19" s="2">
        <v>0</v>
      </c>
      <c r="J19" s="45">
        <v>0</v>
      </c>
      <c r="K19" s="2">
        <v>0</v>
      </c>
      <c r="L19" s="2">
        <v>0</v>
      </c>
      <c r="M19" s="2">
        <v>0</v>
      </c>
      <c r="N19" s="50">
        <v>0</v>
      </c>
      <c r="O19" s="6">
        <f aca="true" t="shared" si="1" ref="O19:R22">G19+K19</f>
        <v>0</v>
      </c>
      <c r="P19" s="171">
        <f t="shared" si="1"/>
        <v>0</v>
      </c>
      <c r="Q19" s="6">
        <f t="shared" si="1"/>
        <v>0</v>
      </c>
      <c r="R19" s="33">
        <f t="shared" si="1"/>
        <v>0</v>
      </c>
      <c r="S19" s="120">
        <v>354</v>
      </c>
      <c r="T19" s="185">
        <v>470</v>
      </c>
      <c r="U19" s="56"/>
    </row>
    <row r="20" spans="2:21" ht="45">
      <c r="B20" s="19" t="s">
        <v>51</v>
      </c>
      <c r="C20" s="19" t="s">
        <v>47</v>
      </c>
      <c r="D20" s="21"/>
      <c r="F20" s="19">
        <f>O20+P20+Q20+R20+T20+U20+S20</f>
        <v>1351.6</v>
      </c>
      <c r="G20" s="40">
        <v>0</v>
      </c>
      <c r="H20" s="2">
        <v>0</v>
      </c>
      <c r="I20" s="2">
        <v>0</v>
      </c>
      <c r="J20" s="45">
        <v>0</v>
      </c>
      <c r="K20" s="2">
        <v>0</v>
      </c>
      <c r="L20" s="2">
        <v>0</v>
      </c>
      <c r="M20" s="2">
        <v>0</v>
      </c>
      <c r="N20" s="50">
        <v>0</v>
      </c>
      <c r="O20" s="6">
        <f t="shared" si="1"/>
        <v>0</v>
      </c>
      <c r="P20" s="171">
        <f t="shared" si="1"/>
        <v>0</v>
      </c>
      <c r="Q20" s="6">
        <f t="shared" si="1"/>
        <v>0</v>
      </c>
      <c r="R20" s="33">
        <f t="shared" si="1"/>
        <v>0</v>
      </c>
      <c r="S20" s="120">
        <v>701.6</v>
      </c>
      <c r="T20" s="185">
        <v>650</v>
      </c>
      <c r="U20" s="56"/>
    </row>
    <row r="21" spans="2:21" ht="33.75">
      <c r="B21" s="19" t="s">
        <v>50</v>
      </c>
      <c r="C21" s="19" t="s">
        <v>48</v>
      </c>
      <c r="D21" s="21"/>
      <c r="F21" s="19">
        <f>O21+P21+Q21+R21+T21+U21+S21</f>
        <v>106.1</v>
      </c>
      <c r="G21" s="40">
        <v>0</v>
      </c>
      <c r="H21" s="2">
        <v>0</v>
      </c>
      <c r="I21" s="2">
        <v>0</v>
      </c>
      <c r="J21" s="45">
        <v>0</v>
      </c>
      <c r="K21" s="2">
        <v>0</v>
      </c>
      <c r="L21" s="2">
        <v>0</v>
      </c>
      <c r="M21" s="2">
        <v>0</v>
      </c>
      <c r="N21" s="50">
        <v>0</v>
      </c>
      <c r="O21" s="6">
        <f t="shared" si="1"/>
        <v>0</v>
      </c>
      <c r="P21" s="171">
        <f t="shared" si="1"/>
        <v>0</v>
      </c>
      <c r="Q21" s="6">
        <f t="shared" si="1"/>
        <v>0</v>
      </c>
      <c r="R21" s="33">
        <f t="shared" si="1"/>
        <v>0</v>
      </c>
      <c r="S21" s="120">
        <v>94.1</v>
      </c>
      <c r="T21" s="185">
        <v>12</v>
      </c>
      <c r="U21" s="56"/>
    </row>
    <row r="22" spans="2:21" ht="33.75">
      <c r="B22" s="19" t="s">
        <v>52</v>
      </c>
      <c r="C22" s="19" t="s">
        <v>49</v>
      </c>
      <c r="F22" s="19">
        <f>O22+P22+Q22+R22+T22+U22+S22</f>
        <v>628.7</v>
      </c>
      <c r="G22" s="40">
        <v>0</v>
      </c>
      <c r="H22" s="2">
        <v>0</v>
      </c>
      <c r="I22" s="2">
        <v>0</v>
      </c>
      <c r="J22" s="45">
        <v>0</v>
      </c>
      <c r="K22" s="2">
        <v>0</v>
      </c>
      <c r="L22" s="2">
        <v>0</v>
      </c>
      <c r="M22" s="2">
        <v>0</v>
      </c>
      <c r="N22" s="50">
        <v>0</v>
      </c>
      <c r="O22" s="6">
        <f t="shared" si="1"/>
        <v>0</v>
      </c>
      <c r="P22" s="171">
        <f t="shared" si="1"/>
        <v>0</v>
      </c>
      <c r="Q22" s="6">
        <f t="shared" si="1"/>
        <v>0</v>
      </c>
      <c r="R22" s="33">
        <f t="shared" si="1"/>
        <v>0</v>
      </c>
      <c r="S22" s="120">
        <v>445.7</v>
      </c>
      <c r="T22" s="185">
        <v>183</v>
      </c>
      <c r="U22" s="56"/>
    </row>
    <row r="23" spans="1:21" s="7" customFormat="1" ht="11.25">
      <c r="A23" s="32"/>
      <c r="B23" s="84"/>
      <c r="C23" s="84">
        <v>1</v>
      </c>
      <c r="D23" s="32">
        <v>2</v>
      </c>
      <c r="E23" s="84">
        <v>3</v>
      </c>
      <c r="F23" s="32">
        <v>4</v>
      </c>
      <c r="G23" s="42">
        <v>5</v>
      </c>
      <c r="H23" s="32">
        <v>6</v>
      </c>
      <c r="I23" s="32">
        <v>7</v>
      </c>
      <c r="J23" s="35">
        <v>8</v>
      </c>
      <c r="K23" s="32">
        <v>9</v>
      </c>
      <c r="L23" s="32">
        <v>10</v>
      </c>
      <c r="M23" s="32">
        <v>11</v>
      </c>
      <c r="N23" s="101">
        <v>12</v>
      </c>
      <c r="O23" s="32">
        <v>13</v>
      </c>
      <c r="P23" s="169">
        <v>14</v>
      </c>
      <c r="Q23" s="32">
        <v>15</v>
      </c>
      <c r="R23" s="35">
        <v>16</v>
      </c>
      <c r="S23" s="119">
        <v>17</v>
      </c>
      <c r="T23" s="180">
        <v>18</v>
      </c>
      <c r="U23" s="35">
        <v>19</v>
      </c>
    </row>
    <row r="24" spans="1:21" s="15" customFormat="1" ht="15.75">
      <c r="A24" s="14" t="s">
        <v>9</v>
      </c>
      <c r="B24" s="24"/>
      <c r="C24" s="6"/>
      <c r="D24" s="9"/>
      <c r="E24" s="85"/>
      <c r="F24" s="5"/>
      <c r="G24" s="44"/>
      <c r="H24" s="3"/>
      <c r="I24" s="3"/>
      <c r="J24" s="49"/>
      <c r="K24" s="3"/>
      <c r="L24" s="3"/>
      <c r="M24" s="3"/>
      <c r="N24" s="103"/>
      <c r="O24" s="6"/>
      <c r="P24" s="171"/>
      <c r="Q24" s="6"/>
      <c r="R24" s="33"/>
      <c r="S24" s="120"/>
      <c r="T24" s="181"/>
      <c r="U24" s="58"/>
    </row>
    <row r="25" spans="1:21" s="109" customFormat="1" ht="15.75">
      <c r="A25" s="107"/>
      <c r="B25" s="95"/>
      <c r="C25" s="95"/>
      <c r="D25" s="108"/>
      <c r="E25" s="108"/>
      <c r="F25" s="102">
        <f>SUM(F26:F38)-F23</f>
        <v>2597.31</v>
      </c>
      <c r="G25" s="110">
        <f>SUM(G26:G38)</f>
        <v>226.9</v>
      </c>
      <c r="H25" s="110">
        <f aca="true" t="shared" si="2" ref="H25:T25">SUM(H26:H38)</f>
        <v>1072.71</v>
      </c>
      <c r="I25" s="110">
        <f t="shared" si="2"/>
        <v>625</v>
      </c>
      <c r="J25" s="102">
        <f t="shared" si="2"/>
        <v>394</v>
      </c>
      <c r="K25" s="110">
        <f t="shared" si="2"/>
        <v>0</v>
      </c>
      <c r="L25" s="110">
        <f t="shared" si="2"/>
        <v>0</v>
      </c>
      <c r="M25" s="110">
        <f t="shared" si="2"/>
        <v>0</v>
      </c>
      <c r="N25" s="102">
        <f t="shared" si="2"/>
        <v>0</v>
      </c>
      <c r="O25" s="110">
        <f t="shared" si="2"/>
        <v>226.9</v>
      </c>
      <c r="P25" s="173">
        <f t="shared" si="2"/>
        <v>1072.71</v>
      </c>
      <c r="Q25" s="110">
        <f t="shared" si="2"/>
        <v>625</v>
      </c>
      <c r="R25" s="102">
        <f t="shared" si="2"/>
        <v>394</v>
      </c>
      <c r="S25" s="123">
        <f t="shared" si="2"/>
        <v>120.2</v>
      </c>
      <c r="T25" s="186">
        <f t="shared" si="2"/>
        <v>0</v>
      </c>
      <c r="U25" s="102">
        <f>SUM(U26:U38)</f>
        <v>162.5</v>
      </c>
    </row>
    <row r="26" spans="2:21" ht="22.5">
      <c r="B26" s="19" t="s">
        <v>31</v>
      </c>
      <c r="C26" s="19" t="s">
        <v>74</v>
      </c>
      <c r="D26" s="7">
        <v>801</v>
      </c>
      <c r="E26" s="21">
        <v>2006</v>
      </c>
      <c r="F26" s="19">
        <f>O26+P26+Q26+R26+T26+U26+S26</f>
        <v>340</v>
      </c>
      <c r="G26" s="40"/>
      <c r="I26" s="133">
        <v>340</v>
      </c>
      <c r="J26" s="45"/>
      <c r="N26" s="50"/>
      <c r="O26" s="6">
        <f>G26+K26</f>
        <v>0</v>
      </c>
      <c r="P26" s="171">
        <f>H26+L26</f>
        <v>0</v>
      </c>
      <c r="Q26" s="6">
        <f>I26+M26</f>
        <v>340</v>
      </c>
      <c r="R26" s="33">
        <f>J26+N26</f>
        <v>0</v>
      </c>
      <c r="S26" s="120"/>
      <c r="T26" s="187"/>
      <c r="U26" s="56"/>
    </row>
    <row r="27" spans="2:21" ht="22.5">
      <c r="B27" s="19" t="s">
        <v>53</v>
      </c>
      <c r="C27" s="19" t="s">
        <v>10</v>
      </c>
      <c r="D27" s="7">
        <v>853</v>
      </c>
      <c r="E27" s="88">
        <v>2006</v>
      </c>
      <c r="F27" s="19">
        <f>O27+P27+Q27+R27+T27+U27+S27</f>
        <v>250</v>
      </c>
      <c r="G27" s="40"/>
      <c r="J27" s="45">
        <v>87.5</v>
      </c>
      <c r="N27" s="50"/>
      <c r="O27" s="6">
        <f aca="true" t="shared" si="3" ref="O27:R31">G27+K27</f>
        <v>0</v>
      </c>
      <c r="P27" s="171">
        <f t="shared" si="3"/>
        <v>0</v>
      </c>
      <c r="Q27" s="6">
        <f t="shared" si="3"/>
        <v>0</v>
      </c>
      <c r="R27" s="33">
        <f t="shared" si="3"/>
        <v>87.5</v>
      </c>
      <c r="S27" s="120"/>
      <c r="T27" s="187"/>
      <c r="U27" s="60">
        <v>162.5</v>
      </c>
    </row>
    <row r="28" spans="3:21" ht="15">
      <c r="C28" s="19"/>
      <c r="E28" s="88"/>
      <c r="F28" s="19"/>
      <c r="G28" s="40"/>
      <c r="J28" s="45"/>
      <c r="N28" s="50"/>
      <c r="O28" s="6"/>
      <c r="P28" s="171"/>
      <c r="Q28" s="6"/>
      <c r="R28" s="33"/>
      <c r="S28" s="120"/>
      <c r="T28" s="187"/>
      <c r="U28" s="60"/>
    </row>
    <row r="29" spans="2:21" ht="22.5">
      <c r="B29" s="19" t="s">
        <v>54</v>
      </c>
      <c r="C29" s="19" t="s">
        <v>40</v>
      </c>
      <c r="D29" s="7">
        <v>853</v>
      </c>
      <c r="E29" s="88" t="s">
        <v>33</v>
      </c>
      <c r="F29" s="19">
        <f>O29+P29+Q29+R29+T29+U29+S29</f>
        <v>267.71000000000004</v>
      </c>
      <c r="G29" s="113">
        <f>185.9+41</f>
        <v>226.9</v>
      </c>
      <c r="H29" s="5">
        <v>40.81</v>
      </c>
      <c r="J29" s="45"/>
      <c r="N29" s="50"/>
      <c r="O29" s="6">
        <f t="shared" si="3"/>
        <v>226.9</v>
      </c>
      <c r="P29" s="174">
        <f t="shared" si="3"/>
        <v>40.81</v>
      </c>
      <c r="Q29" s="6">
        <f t="shared" si="3"/>
        <v>0</v>
      </c>
      <c r="R29" s="33">
        <f t="shared" si="3"/>
        <v>0</v>
      </c>
      <c r="S29" s="120"/>
      <c r="T29" s="187"/>
      <c r="U29" s="60"/>
    </row>
    <row r="30" spans="3:21" ht="15">
      <c r="C30" s="19"/>
      <c r="E30" s="88"/>
      <c r="F30" s="19"/>
      <c r="G30" s="40"/>
      <c r="J30" s="45"/>
      <c r="N30" s="50"/>
      <c r="O30" s="6"/>
      <c r="P30" s="171"/>
      <c r="Q30" s="6"/>
      <c r="R30" s="33"/>
      <c r="S30" s="120"/>
      <c r="T30" s="187"/>
      <c r="U30" s="60"/>
    </row>
    <row r="31" spans="2:21" ht="22.5">
      <c r="B31" s="19" t="s">
        <v>58</v>
      </c>
      <c r="C31" s="19" t="s">
        <v>10</v>
      </c>
      <c r="D31" s="7">
        <v>853</v>
      </c>
      <c r="E31" s="21" t="s">
        <v>16</v>
      </c>
      <c r="F31" s="19">
        <f>O31+P31+Q31+R31+T31+U31+S31</f>
        <v>310</v>
      </c>
      <c r="G31" s="40"/>
      <c r="I31" s="133">
        <v>155</v>
      </c>
      <c r="J31" s="45">
        <v>155</v>
      </c>
      <c r="N31" s="50"/>
      <c r="O31" s="6">
        <f t="shared" si="3"/>
        <v>0</v>
      </c>
      <c r="P31" s="171">
        <f t="shared" si="3"/>
        <v>0</v>
      </c>
      <c r="Q31" s="6">
        <f t="shared" si="3"/>
        <v>155</v>
      </c>
      <c r="R31" s="33">
        <f t="shared" si="3"/>
        <v>155</v>
      </c>
      <c r="S31" s="120"/>
      <c r="T31" s="187"/>
      <c r="U31" s="58"/>
    </row>
    <row r="32" spans="6:20" ht="15">
      <c r="F32" s="118"/>
      <c r="J32" s="45"/>
      <c r="N32" s="50"/>
      <c r="P32" s="170"/>
      <c r="R32" s="36"/>
      <c r="S32" s="120"/>
      <c r="T32" s="181"/>
    </row>
    <row r="33" spans="1:21" s="7" customFormat="1" ht="11.25">
      <c r="A33" s="10"/>
      <c r="B33" s="83"/>
      <c r="C33" s="83"/>
      <c r="D33" s="10"/>
      <c r="E33" s="83"/>
      <c r="F33" s="10"/>
      <c r="G33" s="116"/>
      <c r="H33" s="10"/>
      <c r="I33" s="10"/>
      <c r="J33" s="36"/>
      <c r="K33" s="10"/>
      <c r="L33" s="10"/>
      <c r="M33" s="10"/>
      <c r="N33" s="104"/>
      <c r="O33" s="10"/>
      <c r="P33" s="175"/>
      <c r="Q33" s="10"/>
      <c r="R33" s="36"/>
      <c r="S33" s="124"/>
      <c r="T33" s="188"/>
      <c r="U33" s="36"/>
    </row>
    <row r="34" spans="2:21" ht="33.75">
      <c r="B34" s="19" t="s">
        <v>22</v>
      </c>
      <c r="C34" s="19" t="s">
        <v>15</v>
      </c>
      <c r="D34" s="7">
        <v>853</v>
      </c>
      <c r="E34" s="21" t="s">
        <v>16</v>
      </c>
      <c r="F34" s="19">
        <f>O34+P34+Q34+R34+T34+U34+S34</f>
        <v>281.5</v>
      </c>
      <c r="G34" s="40"/>
      <c r="I34" s="133">
        <v>130</v>
      </c>
      <c r="J34" s="45">
        <v>151.5</v>
      </c>
      <c r="N34" s="50"/>
      <c r="O34" s="6">
        <f aca="true" t="shared" si="4" ref="O34:R38">G34+K34</f>
        <v>0</v>
      </c>
      <c r="P34" s="171">
        <f t="shared" si="4"/>
        <v>0</v>
      </c>
      <c r="Q34" s="6">
        <f t="shared" si="4"/>
        <v>130</v>
      </c>
      <c r="R34" s="33">
        <f t="shared" si="4"/>
        <v>151.5</v>
      </c>
      <c r="S34" s="120"/>
      <c r="T34" s="187"/>
      <c r="U34" s="58"/>
    </row>
    <row r="35" spans="2:21" ht="22.5">
      <c r="B35" s="19" t="s">
        <v>62</v>
      </c>
      <c r="C35" s="19" t="s">
        <v>63</v>
      </c>
      <c r="D35" s="7">
        <v>750</v>
      </c>
      <c r="E35" s="21">
        <v>2004</v>
      </c>
      <c r="F35" s="19">
        <f>O35+P35+Q35+R35+T35+U35+S35</f>
        <v>61</v>
      </c>
      <c r="G35" s="40"/>
      <c r="H35" s="2">
        <v>61</v>
      </c>
      <c r="J35" s="45"/>
      <c r="N35" s="50"/>
      <c r="O35" s="6">
        <f>G35+K35</f>
        <v>0</v>
      </c>
      <c r="P35" s="171">
        <f>H35+L35</f>
        <v>61</v>
      </c>
      <c r="Q35" s="6">
        <f>I35+M35</f>
        <v>0</v>
      </c>
      <c r="R35" s="33">
        <f>J35+N35</f>
        <v>0</v>
      </c>
      <c r="S35" s="120"/>
      <c r="T35" s="187"/>
      <c r="U35" s="58"/>
    </row>
    <row r="36" spans="2:21" ht="33.75">
      <c r="B36" s="19" t="s">
        <v>61</v>
      </c>
      <c r="C36" s="19" t="s">
        <v>11</v>
      </c>
      <c r="D36" s="7">
        <v>750</v>
      </c>
      <c r="E36" s="21" t="s">
        <v>55</v>
      </c>
      <c r="F36" s="19">
        <f>O36+P36+Q36+R36+T36+U36+S36</f>
        <v>800</v>
      </c>
      <c r="G36" s="40"/>
      <c r="H36" s="2">
        <v>800</v>
      </c>
      <c r="J36" s="45"/>
      <c r="N36" s="50"/>
      <c r="O36" s="6">
        <f t="shared" si="4"/>
        <v>0</v>
      </c>
      <c r="P36" s="171">
        <f t="shared" si="4"/>
        <v>800</v>
      </c>
      <c r="Q36" s="6">
        <f t="shared" si="4"/>
        <v>0</v>
      </c>
      <c r="R36" s="33">
        <f t="shared" si="4"/>
        <v>0</v>
      </c>
      <c r="S36" s="120"/>
      <c r="T36" s="187"/>
      <c r="U36" s="56"/>
    </row>
    <row r="37" spans="2:21" ht="33.75">
      <c r="B37" s="19" t="s">
        <v>57</v>
      </c>
      <c r="C37" s="19" t="s">
        <v>11</v>
      </c>
      <c r="D37" s="7">
        <v>750</v>
      </c>
      <c r="E37" s="21" t="s">
        <v>55</v>
      </c>
      <c r="F37" s="19">
        <f>O37+P37+Q37+R37+T37+U37+S37</f>
        <v>97.5</v>
      </c>
      <c r="G37" s="40"/>
      <c r="H37" s="2">
        <v>82.1</v>
      </c>
      <c r="J37" s="45"/>
      <c r="N37" s="50"/>
      <c r="O37" s="6">
        <f>G37+K37</f>
        <v>0</v>
      </c>
      <c r="P37" s="171">
        <f>H37+L37</f>
        <v>82.1</v>
      </c>
      <c r="Q37" s="6">
        <f>I37+M37</f>
        <v>0</v>
      </c>
      <c r="R37" s="33">
        <f>J37+N37</f>
        <v>0</v>
      </c>
      <c r="S37" s="120">
        <v>15.4</v>
      </c>
      <c r="T37" s="187"/>
      <c r="U37" s="56"/>
    </row>
    <row r="38" spans="2:21" ht="45">
      <c r="B38" s="19" t="s">
        <v>56</v>
      </c>
      <c r="C38" s="19" t="s">
        <v>11</v>
      </c>
      <c r="D38" s="7">
        <v>750</v>
      </c>
      <c r="E38" s="21" t="s">
        <v>55</v>
      </c>
      <c r="F38" s="19">
        <f>O38+P38+Q38+R38+T38+U38+S38</f>
        <v>193.6</v>
      </c>
      <c r="G38" s="40"/>
      <c r="H38" s="2">
        <v>88.8</v>
      </c>
      <c r="J38" s="45"/>
      <c r="N38" s="50"/>
      <c r="O38" s="6">
        <f t="shared" si="4"/>
        <v>0</v>
      </c>
      <c r="P38" s="171">
        <f t="shared" si="4"/>
        <v>88.8</v>
      </c>
      <c r="Q38" s="6">
        <f t="shared" si="4"/>
        <v>0</v>
      </c>
      <c r="R38" s="33">
        <f t="shared" si="4"/>
        <v>0</v>
      </c>
      <c r="S38" s="120">
        <v>104.8</v>
      </c>
      <c r="T38" s="187"/>
      <c r="U38" s="56"/>
    </row>
    <row r="39" spans="3:21" ht="15">
      <c r="C39" s="19"/>
      <c r="F39" s="117"/>
      <c r="G39" s="1"/>
      <c r="J39" s="45"/>
      <c r="N39" s="50"/>
      <c r="O39" s="6"/>
      <c r="P39" s="171"/>
      <c r="Q39" s="6"/>
      <c r="R39" s="33"/>
      <c r="S39" s="120"/>
      <c r="T39" s="187"/>
      <c r="U39" s="56"/>
    </row>
    <row r="40" spans="3:21" ht="15">
      <c r="C40" s="19"/>
      <c r="F40" s="117"/>
      <c r="G40" s="1"/>
      <c r="J40" s="45"/>
      <c r="N40" s="50"/>
      <c r="O40" s="6"/>
      <c r="P40" s="171"/>
      <c r="Q40" s="6"/>
      <c r="R40" s="33"/>
      <c r="S40" s="120"/>
      <c r="T40" s="187"/>
      <c r="U40" s="56"/>
    </row>
    <row r="41" spans="3:21" ht="15">
      <c r="C41" s="19"/>
      <c r="F41" s="117"/>
      <c r="G41" s="1"/>
      <c r="J41" s="45"/>
      <c r="N41" s="50"/>
      <c r="O41" s="6"/>
      <c r="P41" s="171"/>
      <c r="Q41" s="6"/>
      <c r="R41" s="33"/>
      <c r="S41" s="120"/>
      <c r="T41" s="187"/>
      <c r="U41" s="56"/>
    </row>
    <row r="42" spans="3:21" ht="15">
      <c r="C42" s="19"/>
      <c r="F42" s="117"/>
      <c r="G42" s="1"/>
      <c r="J42" s="45"/>
      <c r="N42" s="50"/>
      <c r="O42" s="6"/>
      <c r="P42" s="171"/>
      <c r="Q42" s="6"/>
      <c r="R42" s="33"/>
      <c r="S42" s="120"/>
      <c r="T42" s="187"/>
      <c r="U42" s="56"/>
    </row>
    <row r="43" spans="3:21" ht="15">
      <c r="C43" s="19"/>
      <c r="F43" s="117"/>
      <c r="G43" s="1"/>
      <c r="J43" s="45"/>
      <c r="N43" s="50"/>
      <c r="O43" s="6"/>
      <c r="P43" s="171"/>
      <c r="Q43" s="6"/>
      <c r="R43" s="33"/>
      <c r="S43" s="120"/>
      <c r="T43" s="187"/>
      <c r="U43" s="56"/>
    </row>
    <row r="44" spans="3:21" ht="15">
      <c r="C44" s="19"/>
      <c r="F44" s="117"/>
      <c r="G44" s="1"/>
      <c r="J44" s="45"/>
      <c r="N44" s="50"/>
      <c r="O44" s="6"/>
      <c r="P44" s="171"/>
      <c r="Q44" s="6"/>
      <c r="R44" s="33"/>
      <c r="S44" s="120"/>
      <c r="T44" s="187"/>
      <c r="U44" s="56"/>
    </row>
    <row r="45" spans="3:21" ht="15">
      <c r="C45" s="19"/>
      <c r="F45" s="117"/>
      <c r="G45" s="1"/>
      <c r="J45" s="45"/>
      <c r="N45" s="50"/>
      <c r="O45" s="6"/>
      <c r="P45" s="171"/>
      <c r="Q45" s="6"/>
      <c r="R45" s="33"/>
      <c r="S45" s="120"/>
      <c r="T45" s="187"/>
      <c r="U45" s="56"/>
    </row>
    <row r="46" spans="1:21" s="7" customFormat="1" ht="11.25">
      <c r="A46" s="32"/>
      <c r="B46" s="84"/>
      <c r="C46" s="32">
        <v>1</v>
      </c>
      <c r="D46" s="32">
        <v>2</v>
      </c>
      <c r="E46" s="84">
        <v>3</v>
      </c>
      <c r="F46" s="32">
        <v>4</v>
      </c>
      <c r="G46" s="42">
        <v>5</v>
      </c>
      <c r="H46" s="32">
        <v>6</v>
      </c>
      <c r="I46" s="32">
        <v>7</v>
      </c>
      <c r="J46" s="35">
        <v>8</v>
      </c>
      <c r="K46" s="32">
        <v>9</v>
      </c>
      <c r="L46" s="32">
        <v>10</v>
      </c>
      <c r="M46" s="32">
        <v>11</v>
      </c>
      <c r="N46" s="101">
        <v>12</v>
      </c>
      <c r="O46" s="32">
        <v>13</v>
      </c>
      <c r="P46" s="169">
        <v>14</v>
      </c>
      <c r="Q46" s="32">
        <v>15</v>
      </c>
      <c r="R46" s="35">
        <v>16</v>
      </c>
      <c r="S46" s="119">
        <v>17</v>
      </c>
      <c r="T46" s="180">
        <v>18</v>
      </c>
      <c r="U46" s="35">
        <v>19</v>
      </c>
    </row>
    <row r="47" spans="1:21" s="15" customFormat="1" ht="15.75">
      <c r="A47" s="14" t="s">
        <v>6</v>
      </c>
      <c r="B47" s="24"/>
      <c r="C47" s="6"/>
      <c r="D47" s="9"/>
      <c r="E47" s="85"/>
      <c r="F47" s="37">
        <f aca="true" t="shared" si="5" ref="F47:U47">SUM(F48:F48)</f>
        <v>8141.1</v>
      </c>
      <c r="G47" s="6">
        <f t="shared" si="5"/>
        <v>2501.1000000000004</v>
      </c>
      <c r="H47" s="31">
        <f t="shared" si="5"/>
        <v>700</v>
      </c>
      <c r="I47" s="95">
        <f t="shared" si="5"/>
        <v>500</v>
      </c>
      <c r="J47" s="37">
        <f t="shared" si="5"/>
        <v>500</v>
      </c>
      <c r="K47" s="6">
        <f t="shared" si="5"/>
        <v>0</v>
      </c>
      <c r="L47" s="6">
        <f t="shared" si="5"/>
        <v>0</v>
      </c>
      <c r="M47" s="95">
        <f t="shared" si="5"/>
        <v>1970</v>
      </c>
      <c r="N47" s="102">
        <f t="shared" si="5"/>
        <v>1970</v>
      </c>
      <c r="O47" s="6">
        <f t="shared" si="5"/>
        <v>2501.1000000000004</v>
      </c>
      <c r="P47" s="171">
        <f t="shared" si="5"/>
        <v>700</v>
      </c>
      <c r="Q47" s="6">
        <f t="shared" si="5"/>
        <v>2470</v>
      </c>
      <c r="R47" s="37">
        <f t="shared" si="5"/>
        <v>2470</v>
      </c>
      <c r="S47" s="125">
        <f t="shared" si="5"/>
        <v>0</v>
      </c>
      <c r="T47" s="187">
        <f t="shared" si="5"/>
        <v>0</v>
      </c>
      <c r="U47" s="37">
        <f t="shared" si="5"/>
        <v>0</v>
      </c>
    </row>
    <row r="48" spans="1:21" s="23" customFormat="1" ht="22.5">
      <c r="A48" s="20"/>
      <c r="B48" s="19" t="s">
        <v>25</v>
      </c>
      <c r="C48" s="19" t="s">
        <v>7</v>
      </c>
      <c r="D48" s="21">
        <v>600</v>
      </c>
      <c r="E48" s="21"/>
      <c r="F48" s="19">
        <f>O48+P48+Q48+R48+T48+U48+S48</f>
        <v>8141.1</v>
      </c>
      <c r="G48" s="132">
        <f aca="true" t="shared" si="6" ref="G48:U48">SUM(G51:G53)</f>
        <v>2501.1000000000004</v>
      </c>
      <c r="H48" s="55">
        <f t="shared" si="6"/>
        <v>700</v>
      </c>
      <c r="I48" s="115">
        <f t="shared" si="6"/>
        <v>500</v>
      </c>
      <c r="J48" s="55">
        <f t="shared" si="6"/>
        <v>500</v>
      </c>
      <c r="K48" s="43">
        <f t="shared" si="6"/>
        <v>0</v>
      </c>
      <c r="L48" s="62">
        <f t="shared" si="6"/>
        <v>0</v>
      </c>
      <c r="M48" s="115">
        <f t="shared" si="6"/>
        <v>1970</v>
      </c>
      <c r="N48" s="105">
        <f t="shared" si="6"/>
        <v>1970</v>
      </c>
      <c r="O48" s="55">
        <f t="shared" si="6"/>
        <v>2501.1000000000004</v>
      </c>
      <c r="P48" s="176">
        <f t="shared" si="6"/>
        <v>700</v>
      </c>
      <c r="Q48" s="55">
        <f t="shared" si="6"/>
        <v>2470</v>
      </c>
      <c r="R48" s="115">
        <f t="shared" si="6"/>
        <v>2470</v>
      </c>
      <c r="S48" s="126">
        <f t="shared" si="6"/>
        <v>0</v>
      </c>
      <c r="T48" s="189">
        <f t="shared" si="6"/>
        <v>0</v>
      </c>
      <c r="U48" s="48">
        <f t="shared" si="6"/>
        <v>0</v>
      </c>
    </row>
    <row r="49" spans="6:21" ht="15">
      <c r="F49" s="19"/>
      <c r="G49" s="40"/>
      <c r="J49" s="45"/>
      <c r="N49" s="50"/>
      <c r="P49" s="170"/>
      <c r="Q49" s="4"/>
      <c r="R49" s="33"/>
      <c r="S49" s="120"/>
      <c r="T49" s="187"/>
      <c r="U49" s="56"/>
    </row>
    <row r="50" spans="2:21" ht="15">
      <c r="B50" s="19" t="s">
        <v>13</v>
      </c>
      <c r="F50" s="19"/>
      <c r="G50" s="40"/>
      <c r="J50" s="45"/>
      <c r="N50" s="50"/>
      <c r="P50" s="170"/>
      <c r="R50" s="33"/>
      <c r="S50" s="120"/>
      <c r="T50" s="187"/>
      <c r="U50" s="56"/>
    </row>
    <row r="51" spans="2:21" ht="22.5">
      <c r="B51" s="19" t="s">
        <v>19</v>
      </c>
      <c r="E51" s="21" t="s">
        <v>44</v>
      </c>
      <c r="F51" s="19">
        <f>O51+P51+Q51+R51+T51+U51+S51</f>
        <v>4111.722</v>
      </c>
      <c r="G51" s="113">
        <f>853.2+908.522</f>
        <v>1761.7220000000002</v>
      </c>
      <c r="H51" s="2">
        <v>350</v>
      </c>
      <c r="I51" s="115">
        <v>200</v>
      </c>
      <c r="J51" s="45">
        <v>200</v>
      </c>
      <c r="K51" s="5">
        <f>SUM(K52:K52)</f>
        <v>0</v>
      </c>
      <c r="L51" s="30"/>
      <c r="M51" s="114">
        <v>800</v>
      </c>
      <c r="N51" s="104">
        <v>800</v>
      </c>
      <c r="O51" s="19">
        <f aca="true" t="shared" si="7" ref="O51:R52">G51+K51</f>
        <v>1761.7220000000002</v>
      </c>
      <c r="P51" s="171">
        <f t="shared" si="7"/>
        <v>350</v>
      </c>
      <c r="Q51" s="19">
        <f t="shared" si="7"/>
        <v>1000</v>
      </c>
      <c r="R51" s="39">
        <f t="shared" si="7"/>
        <v>1000</v>
      </c>
      <c r="S51" s="120"/>
      <c r="T51" s="187"/>
      <c r="U51" s="56"/>
    </row>
    <row r="52" spans="2:21" ht="33.75">
      <c r="B52" s="19" t="s">
        <v>14</v>
      </c>
      <c r="E52" s="21" t="s">
        <v>43</v>
      </c>
      <c r="F52" s="19">
        <f>O52+P52+Q52+R52+T52+U52+S52</f>
        <v>2539.3779999999997</v>
      </c>
      <c r="G52" s="40">
        <f>305.7+433.678</f>
        <v>739.3779999999999</v>
      </c>
      <c r="H52" s="112">
        <v>0</v>
      </c>
      <c r="I52" s="115">
        <v>180</v>
      </c>
      <c r="J52" s="45">
        <v>180</v>
      </c>
      <c r="K52" s="5">
        <v>0</v>
      </c>
      <c r="L52" s="111"/>
      <c r="M52" s="114">
        <v>720</v>
      </c>
      <c r="N52" s="104">
        <v>720</v>
      </c>
      <c r="O52" s="19">
        <f t="shared" si="7"/>
        <v>739.3779999999999</v>
      </c>
      <c r="P52" s="171">
        <f t="shared" si="7"/>
        <v>0</v>
      </c>
      <c r="Q52" s="19">
        <f t="shared" si="7"/>
        <v>900</v>
      </c>
      <c r="R52" s="39">
        <f t="shared" si="7"/>
        <v>900</v>
      </c>
      <c r="S52" s="120"/>
      <c r="T52" s="187"/>
      <c r="U52" s="56"/>
    </row>
    <row r="53" spans="2:21" ht="33.75">
      <c r="B53" s="19" t="s">
        <v>42</v>
      </c>
      <c r="C53" s="19"/>
      <c r="E53" s="21" t="s">
        <v>32</v>
      </c>
      <c r="F53" s="19">
        <f>O53+P53+Q53+R53+T53+U53+S53</f>
        <v>1490</v>
      </c>
      <c r="G53" s="40"/>
      <c r="H53" s="2">
        <v>350</v>
      </c>
      <c r="I53" s="115">
        <v>120</v>
      </c>
      <c r="J53" s="45">
        <v>120</v>
      </c>
      <c r="K53" s="5"/>
      <c r="L53" s="5"/>
      <c r="M53" s="114">
        <v>450</v>
      </c>
      <c r="N53" s="104">
        <v>450</v>
      </c>
      <c r="O53" s="19">
        <f>G53+K53</f>
        <v>0</v>
      </c>
      <c r="P53" s="171">
        <f>H53+L53</f>
        <v>350</v>
      </c>
      <c r="Q53" s="19">
        <f>I53+M53</f>
        <v>570</v>
      </c>
      <c r="R53" s="39">
        <f>J53+N53</f>
        <v>570</v>
      </c>
      <c r="S53" s="120"/>
      <c r="T53" s="187"/>
      <c r="U53" s="56"/>
    </row>
    <row r="54" spans="1:21" s="15" customFormat="1" ht="15.75">
      <c r="A54" s="14" t="s">
        <v>3</v>
      </c>
      <c r="B54" s="24"/>
      <c r="C54" s="6"/>
      <c r="D54" s="9"/>
      <c r="E54" s="85"/>
      <c r="F54" s="19"/>
      <c r="G54" s="44"/>
      <c r="H54" s="3"/>
      <c r="I54" s="3"/>
      <c r="J54" s="49"/>
      <c r="K54" s="3"/>
      <c r="L54" s="3"/>
      <c r="M54" s="3"/>
      <c r="N54" s="103"/>
      <c r="O54" s="6"/>
      <c r="P54" s="171"/>
      <c r="Q54" s="6"/>
      <c r="R54" s="33"/>
      <c r="S54" s="120"/>
      <c r="T54" s="187"/>
      <c r="U54" s="58"/>
    </row>
    <row r="55" spans="1:21" s="15" customFormat="1" ht="15.75">
      <c r="A55" s="14" t="s">
        <v>4</v>
      </c>
      <c r="B55" s="24"/>
      <c r="C55" s="6"/>
      <c r="D55" s="9"/>
      <c r="E55" s="85"/>
      <c r="F55" s="19"/>
      <c r="G55" s="44"/>
      <c r="H55" s="3"/>
      <c r="I55" s="3"/>
      <c r="J55" s="49"/>
      <c r="K55" s="3"/>
      <c r="L55" s="3"/>
      <c r="M55" s="3"/>
      <c r="N55" s="103"/>
      <c r="O55" s="6"/>
      <c r="P55" s="171"/>
      <c r="Q55" s="6"/>
      <c r="R55" s="33"/>
      <c r="S55" s="120"/>
      <c r="T55" s="187"/>
      <c r="U55" s="58"/>
    </row>
    <row r="56" spans="1:21" s="15" customFormat="1" ht="15.75">
      <c r="A56" s="14" t="s">
        <v>5</v>
      </c>
      <c r="B56" s="24"/>
      <c r="C56" s="6"/>
      <c r="D56" s="9"/>
      <c r="E56" s="85"/>
      <c r="F56" s="37">
        <f>SUM(F57:F62)-F46</f>
        <v>348.28</v>
      </c>
      <c r="G56" s="6">
        <f>SUM(G57:G62)</f>
        <v>0</v>
      </c>
      <c r="H56" s="6">
        <f aca="true" t="shared" si="8" ref="H56:R56">SUM(H57:H62)</f>
        <v>0</v>
      </c>
      <c r="I56" s="6">
        <f t="shared" si="8"/>
        <v>0</v>
      </c>
      <c r="J56" s="37">
        <f t="shared" si="8"/>
        <v>230</v>
      </c>
      <c r="K56" s="6">
        <f t="shared" si="8"/>
        <v>0</v>
      </c>
      <c r="L56" s="6">
        <f t="shared" si="8"/>
        <v>0</v>
      </c>
      <c r="M56" s="6">
        <f t="shared" si="8"/>
        <v>0</v>
      </c>
      <c r="N56" s="37">
        <f t="shared" si="8"/>
        <v>0</v>
      </c>
      <c r="O56" s="6">
        <f t="shared" si="8"/>
        <v>0</v>
      </c>
      <c r="P56" s="171">
        <f t="shared" si="8"/>
        <v>82.28</v>
      </c>
      <c r="Q56" s="6">
        <f t="shared" si="8"/>
        <v>0</v>
      </c>
      <c r="R56" s="37">
        <f t="shared" si="8"/>
        <v>230</v>
      </c>
      <c r="S56" s="121">
        <f>SUM(S57:S62)</f>
        <v>0</v>
      </c>
      <c r="T56" s="190">
        <f>SUM(T57:T62)</f>
        <v>40</v>
      </c>
      <c r="U56" s="121">
        <f>SUM(U57:U62)</f>
        <v>0</v>
      </c>
    </row>
    <row r="57" spans="2:21" ht="22.5">
      <c r="B57" s="19" t="s">
        <v>64</v>
      </c>
      <c r="C57" s="19" t="s">
        <v>10</v>
      </c>
      <c r="D57" s="7">
        <v>853</v>
      </c>
      <c r="E57" s="21" t="s">
        <v>75</v>
      </c>
      <c r="F57" s="19">
        <f>O57+P57+Q57+R57+T57+U57+S57</f>
        <v>41.14</v>
      </c>
      <c r="G57" s="40"/>
      <c r="J57" s="45"/>
      <c r="N57" s="50"/>
      <c r="O57" s="6">
        <f aca="true" t="shared" si="9" ref="O57:R60">G57+K57</f>
        <v>0</v>
      </c>
      <c r="P57" s="174">
        <v>41.14</v>
      </c>
      <c r="Q57" s="6">
        <f t="shared" si="9"/>
        <v>0</v>
      </c>
      <c r="R57" s="33">
        <f t="shared" si="9"/>
        <v>0</v>
      </c>
      <c r="S57" s="120"/>
      <c r="T57" s="181"/>
      <c r="U57" s="58"/>
    </row>
    <row r="58" spans="2:21" ht="33.75">
      <c r="B58" s="19" t="s">
        <v>65</v>
      </c>
      <c r="C58" s="19" t="s">
        <v>18</v>
      </c>
      <c r="D58" s="7">
        <v>853</v>
      </c>
      <c r="E58" s="21" t="s">
        <v>24</v>
      </c>
      <c r="F58" s="19">
        <f>O58+P58+Q58+R58+T58+U58+S58</f>
        <v>115</v>
      </c>
      <c r="G58" s="40"/>
      <c r="J58" s="45">
        <v>115</v>
      </c>
      <c r="N58" s="50"/>
      <c r="O58" s="6">
        <f t="shared" si="9"/>
        <v>0</v>
      </c>
      <c r="P58" s="171">
        <f t="shared" si="9"/>
        <v>0</v>
      </c>
      <c r="Q58" s="6">
        <f t="shared" si="9"/>
        <v>0</v>
      </c>
      <c r="R58" s="33">
        <f t="shared" si="9"/>
        <v>115</v>
      </c>
      <c r="S58" s="120"/>
      <c r="T58" s="187"/>
      <c r="U58" s="58"/>
    </row>
    <row r="59" spans="2:21" ht="22.5">
      <c r="B59" s="19" t="s">
        <v>66</v>
      </c>
      <c r="C59" s="5" t="s">
        <v>2</v>
      </c>
      <c r="D59" s="7">
        <v>853</v>
      </c>
      <c r="E59" s="21">
        <v>2004</v>
      </c>
      <c r="F59" s="19">
        <f>O59+P59+Q59+R59+T59+U59+S59</f>
        <v>41.14</v>
      </c>
      <c r="G59" s="40">
        <v>0</v>
      </c>
      <c r="H59" s="2">
        <v>0</v>
      </c>
      <c r="J59" s="45"/>
      <c r="N59" s="50"/>
      <c r="O59" s="6">
        <f t="shared" si="9"/>
        <v>0</v>
      </c>
      <c r="P59" s="174">
        <v>41.14</v>
      </c>
      <c r="Q59" s="6">
        <f t="shared" si="9"/>
        <v>0</v>
      </c>
      <c r="R59" s="33">
        <f t="shared" si="9"/>
        <v>0</v>
      </c>
      <c r="S59" s="120"/>
      <c r="T59" s="181"/>
      <c r="U59" s="58"/>
    </row>
    <row r="60" spans="2:21" ht="22.5">
      <c r="B60" s="19" t="s">
        <v>59</v>
      </c>
      <c r="C60" s="5" t="s">
        <v>60</v>
      </c>
      <c r="D60" s="7">
        <v>750</v>
      </c>
      <c r="E60" s="134" t="s">
        <v>75</v>
      </c>
      <c r="F60" s="19">
        <f>O60+P60+Q60+R60+T60+U60+S60</f>
        <v>40</v>
      </c>
      <c r="G60" s="40">
        <v>0</v>
      </c>
      <c r="H60" s="2">
        <v>0</v>
      </c>
      <c r="J60" s="45"/>
      <c r="N60" s="50"/>
      <c r="O60" s="6">
        <f t="shared" si="9"/>
        <v>0</v>
      </c>
      <c r="P60" s="171">
        <f t="shared" si="9"/>
        <v>0</v>
      </c>
      <c r="Q60" s="6">
        <f t="shared" si="9"/>
        <v>0</v>
      </c>
      <c r="R60" s="33">
        <f t="shared" si="9"/>
        <v>0</v>
      </c>
      <c r="S60" s="120"/>
      <c r="T60" s="181">
        <v>40</v>
      </c>
      <c r="U60" s="58"/>
    </row>
    <row r="61" spans="1:21" s="23" customFormat="1" ht="15">
      <c r="A61" s="20"/>
      <c r="B61" s="19"/>
      <c r="C61" s="19"/>
      <c r="D61" s="21"/>
      <c r="E61" s="21"/>
      <c r="F61" s="19"/>
      <c r="G61" s="43"/>
      <c r="H61" s="22"/>
      <c r="I61" s="22"/>
      <c r="J61" s="48"/>
      <c r="K61" s="22"/>
      <c r="L61" s="22"/>
      <c r="M61" s="22"/>
      <c r="N61" s="50"/>
      <c r="O61" s="24"/>
      <c r="P61" s="172"/>
      <c r="Q61" s="24"/>
      <c r="R61" s="38"/>
      <c r="S61" s="122"/>
      <c r="T61" s="183"/>
      <c r="U61" s="57"/>
    </row>
    <row r="62" spans="1:21" s="23" customFormat="1" ht="33.75">
      <c r="A62" s="20"/>
      <c r="B62" s="19" t="s">
        <v>23</v>
      </c>
      <c r="C62" s="19" t="s">
        <v>17</v>
      </c>
      <c r="D62" s="21">
        <v>853</v>
      </c>
      <c r="E62" s="21" t="s">
        <v>34</v>
      </c>
      <c r="F62" s="19">
        <f>O62+P62+Q62+R62+T62+U62+S62</f>
        <v>115</v>
      </c>
      <c r="G62" s="43"/>
      <c r="H62" s="22"/>
      <c r="I62" s="22"/>
      <c r="J62" s="48">
        <v>115</v>
      </c>
      <c r="K62" s="22"/>
      <c r="L62" s="22"/>
      <c r="M62" s="22"/>
      <c r="N62" s="50"/>
      <c r="O62" s="24">
        <f>G62+K62</f>
        <v>0</v>
      </c>
      <c r="P62" s="172">
        <f>H62+L62</f>
        <v>0</v>
      </c>
      <c r="Q62" s="24">
        <f>I62+M62</f>
        <v>0</v>
      </c>
      <c r="R62" s="38">
        <f>J62+N62</f>
        <v>115</v>
      </c>
      <c r="S62" s="122"/>
      <c r="T62" s="183"/>
      <c r="U62" s="57"/>
    </row>
    <row r="63" spans="3:21" ht="15">
      <c r="C63" s="19"/>
      <c r="F63" s="19"/>
      <c r="G63" s="40"/>
      <c r="J63" s="45"/>
      <c r="N63" s="50"/>
      <c r="O63" s="6"/>
      <c r="P63" s="171"/>
      <c r="Q63" s="6"/>
      <c r="R63" s="33"/>
      <c r="S63" s="120"/>
      <c r="T63" s="187"/>
      <c r="U63" s="58"/>
    </row>
    <row r="64" spans="1:21" s="15" customFormat="1" ht="16.5" thickBot="1">
      <c r="A64" s="51" t="s">
        <v>26</v>
      </c>
      <c r="B64" s="94"/>
      <c r="C64" s="52"/>
      <c r="D64" s="53"/>
      <c r="E64" s="86"/>
      <c r="F64" s="52">
        <f aca="true" t="shared" si="10" ref="F64:U64">F16+F25+F47+F56</f>
        <v>13997.09</v>
      </c>
      <c r="G64" s="129">
        <f t="shared" si="10"/>
        <v>2728.0000000000005</v>
      </c>
      <c r="H64" s="130">
        <f t="shared" si="10"/>
        <v>1772.71</v>
      </c>
      <c r="I64" s="131">
        <f t="shared" si="10"/>
        <v>1125</v>
      </c>
      <c r="J64" s="54">
        <f t="shared" si="10"/>
        <v>1124</v>
      </c>
      <c r="K64" s="52">
        <f t="shared" si="10"/>
        <v>0</v>
      </c>
      <c r="L64" s="52">
        <f t="shared" si="10"/>
        <v>0</v>
      </c>
      <c r="M64" s="53">
        <f t="shared" si="10"/>
        <v>1970</v>
      </c>
      <c r="N64" s="97">
        <f t="shared" si="10"/>
        <v>1970</v>
      </c>
      <c r="O64" s="52">
        <f t="shared" si="10"/>
        <v>2728.0000000000005</v>
      </c>
      <c r="P64" s="177">
        <f t="shared" si="10"/>
        <v>1854.99</v>
      </c>
      <c r="Q64" s="52">
        <f t="shared" si="10"/>
        <v>3095</v>
      </c>
      <c r="R64" s="54">
        <f t="shared" si="10"/>
        <v>3094</v>
      </c>
      <c r="S64" s="127">
        <f t="shared" si="10"/>
        <v>1715.6</v>
      </c>
      <c r="T64" s="191">
        <f t="shared" si="10"/>
        <v>1355</v>
      </c>
      <c r="U64" s="96">
        <f t="shared" si="10"/>
        <v>162.5</v>
      </c>
    </row>
    <row r="65" ht="33.75">
      <c r="B65" s="19" t="s">
        <v>76</v>
      </c>
    </row>
  </sheetData>
  <mergeCells count="11">
    <mergeCell ref="U9:U11"/>
    <mergeCell ref="K10:N10"/>
    <mergeCell ref="O9:R9"/>
    <mergeCell ref="O10:R11"/>
    <mergeCell ref="S9:S11"/>
    <mergeCell ref="T9:T11"/>
    <mergeCell ref="B10:F13"/>
    <mergeCell ref="T12:T13"/>
    <mergeCell ref="S12:S13"/>
    <mergeCell ref="G10:J10"/>
    <mergeCell ref="G11:J1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2003-12-07T18:16:01Z</cp:lastPrinted>
  <dcterms:created xsi:type="dcterms:W3CDTF">1999-11-16T09:30:08Z</dcterms:created>
  <dcterms:modified xsi:type="dcterms:W3CDTF">2004-02-12T09:14:37Z</dcterms:modified>
  <cp:category/>
  <cp:version/>
  <cp:contentType/>
  <cp:contentStatus/>
</cp:coreProperties>
</file>